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24226"/>
  <xr:revisionPtr revIDLastSave="0" documentId="13_ncr:1_{868A5308-3955-47AD-8BC2-31D8AE4F912E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RESULT_JUL 2020" sheetId="24" r:id="rId1"/>
    <sheet name="RESULT_AGO 2020" sheetId="25" r:id="rId2"/>
    <sheet name="RESULT_SEP 2020" sheetId="26" r:id="rId3"/>
    <sheet name="RESULT_OCT 2020" sheetId="27" r:id="rId4"/>
    <sheet name="Resumen_2020" sheetId="3" r:id="rId5"/>
  </sheets>
  <externalReferences>
    <externalReference r:id="rId6"/>
    <externalReference r:id="rId7"/>
    <externalReference r:id="rId8"/>
  </externalReferences>
  <calcPr calcId="181029"/>
</workbook>
</file>

<file path=xl/calcChain.xml><?xml version="1.0" encoding="utf-8"?>
<calcChain xmlns="http://schemas.openxmlformats.org/spreadsheetml/2006/main">
  <c r="B13" i="3" l="1"/>
  <c r="G13" i="3"/>
  <c r="F13" i="3"/>
  <c r="E13" i="3"/>
  <c r="D13" i="3"/>
  <c r="C13" i="3"/>
  <c r="D7" i="27"/>
  <c r="E14" i="27"/>
  <c r="E13" i="27"/>
  <c r="E12" i="27"/>
  <c r="E11" i="27"/>
  <c r="F6" i="27"/>
  <c r="E7" i="27"/>
  <c r="D14" i="26" l="1"/>
  <c r="E14" i="26" s="1"/>
  <c r="D13" i="26"/>
  <c r="E13" i="26" s="1"/>
  <c r="D12" i="26"/>
  <c r="E12" i="26" s="1"/>
  <c r="D11" i="26"/>
  <c r="E11" i="26" s="1"/>
  <c r="E10" i="26"/>
  <c r="D10" i="26"/>
  <c r="C12" i="3" s="1"/>
  <c r="F6" i="26"/>
  <c r="E6" i="26"/>
  <c r="E7" i="26" s="1"/>
  <c r="D6" i="26"/>
  <c r="F12" i="3" l="1"/>
  <c r="G12" i="3"/>
  <c r="D12" i="3"/>
  <c r="E12" i="3"/>
  <c r="D7" i="26"/>
  <c r="B12" i="3" s="1"/>
  <c r="C11" i="3" l="1"/>
  <c r="B11" i="3"/>
  <c r="D14" i="25"/>
  <c r="D13" i="25"/>
  <c r="E13" i="25" s="1"/>
  <c r="D12" i="25"/>
  <c r="E12" i="25" s="1"/>
  <c r="D11" i="25"/>
  <c r="E11" i="25" s="1"/>
  <c r="E10" i="25"/>
  <c r="D10" i="25"/>
  <c r="D7" i="25"/>
  <c r="F6" i="25"/>
  <c r="E6" i="25"/>
  <c r="D6" i="25"/>
  <c r="D11" i="3" l="1"/>
  <c r="E7" i="25"/>
  <c r="E14" i="25"/>
  <c r="G11" i="3"/>
  <c r="E11" i="3"/>
  <c r="F11" i="3"/>
  <c r="D16" i="24"/>
  <c r="E16" i="24" s="1"/>
  <c r="D15" i="24"/>
  <c r="E15" i="24" s="1"/>
  <c r="D14" i="24"/>
  <c r="E14" i="24" s="1"/>
  <c r="D13" i="24"/>
  <c r="E13" i="24" s="1"/>
  <c r="E12" i="24"/>
  <c r="D12" i="24"/>
  <c r="C10" i="3" s="1"/>
  <c r="F8" i="24"/>
  <c r="E8" i="24"/>
  <c r="D8" i="24"/>
  <c r="D9" i="24" s="1"/>
  <c r="B10" i="3" s="1"/>
  <c r="E9" i="24" l="1"/>
  <c r="F10" i="3"/>
  <c r="G10" i="3"/>
  <c r="D10" i="3"/>
  <c r="E10" i="3"/>
</calcChain>
</file>

<file path=xl/sharedStrings.xml><?xml version="1.0" encoding="utf-8"?>
<sst xmlns="http://schemas.openxmlformats.org/spreadsheetml/2006/main" count="83" uniqueCount="36">
  <si>
    <t>RESUMEN DEL CUMPLIMIENTO GENERAL PLAN DE MANEJO AMBIENTAL Y LEGISLACIÓN AMBIENTAL APLICABLE</t>
  </si>
  <si>
    <t>SI</t>
  </si>
  <si>
    <t>NO</t>
  </si>
  <si>
    <t>NA</t>
  </si>
  <si>
    <t>RESUMEN DEL CUMPLIMIENTO ESPECÍFICO</t>
  </si>
  <si>
    <t>PORCENTAJE DE CUMPLIMIENTO AL PLAN DE MANEJO AMBIENTAL</t>
  </si>
  <si>
    <t>PORCENTAJE DE CUMPLIMIENTO A LA LEGISLACIÓN AMBIENTAL APLICABLE</t>
  </si>
  <si>
    <t>ITEMS APLICABLES</t>
  </si>
  <si>
    <t>PORCENTAJE DE CUMPLIMIENTO GENERAL AL PLAN DE ACCIÓN, PLAN DE MANEJO AMBIENTAL Y LEGISLACIÓN AMBIENTAL APLICABLE</t>
  </si>
  <si>
    <t>Planes de acción</t>
  </si>
  <si>
    <t>Cumplimiento Legal</t>
  </si>
  <si>
    <t xml:space="preserve">RESUMEN E INDICADORES DE CUMPLIMIENTO </t>
  </si>
  <si>
    <t>MES</t>
  </si>
  <si>
    <t>ESPECÍFICO</t>
  </si>
  <si>
    <t>CUMPLIMIENTO GENERAL</t>
  </si>
  <si>
    <t>PORCENTAJE DE CUMPLIMIENTO AL PLAN DE ACCIÓN</t>
  </si>
  <si>
    <t>PORCENTAJE DE CUMPLIMIENTO A LA GBPA_PLANTA DE PRODUCCIÓN SANGOLQUÍ</t>
  </si>
  <si>
    <t>Julio</t>
  </si>
  <si>
    <t>Agosto</t>
  </si>
  <si>
    <t>Septiembre</t>
  </si>
  <si>
    <t>Octubre</t>
  </si>
  <si>
    <t>Noviembre</t>
  </si>
  <si>
    <t>Diciembre</t>
  </si>
  <si>
    <t xml:space="preserve">MATRIZ RESULTADOS </t>
  </si>
  <si>
    <t>PERIODO MES NOVIEMBRE</t>
  </si>
  <si>
    <t>PORCENTAJE DE CUMPLIMIENTO A LA GBPA_PLANTA DE PRODUCCIÓN QUITO</t>
  </si>
  <si>
    <t>PERIODO MES SEPTIEMBRE</t>
  </si>
  <si>
    <t>Cumplimiento Plan de manejo ambiental</t>
  </si>
  <si>
    <t>Cumplimiento buenas prácticas ambientales UIO</t>
  </si>
  <si>
    <t>Cumplimiento buenas prácticas ambientales SLG</t>
  </si>
  <si>
    <t>PERIODO MES OCTUBRE</t>
  </si>
  <si>
    <t>PERIODO MES JULIO 2020</t>
  </si>
  <si>
    <t xml:space="preserve">INDICADORES DE DESEEMPEÑO AMBIENTAL </t>
  </si>
  <si>
    <t>GRUPO HANASKA</t>
  </si>
  <si>
    <t>PERIODO SEMESTRE 2 - 2020</t>
  </si>
  <si>
    <t>UBICACIÓN: ISAAC ALBENIZ E3-78 Y MOZART (QUITO - ECUADOR) y CENTRO DE DISTRIBUCIÓN SANGOLQUI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</si>
</sst>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9" fontId="4" fillId="0" borderId="7" xfId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9" fontId="0" fillId="0" borderId="14" xfId="0" applyNumberForma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9" fontId="4" fillId="0" borderId="23" xfId="1" applyFont="1" applyBorder="1" applyAlignment="1">
      <alignment horizontal="center" vertical="center" wrapText="1"/>
    </xf>
    <xf numFmtId="9" fontId="4" fillId="0" borderId="24" xfId="1" applyFont="1" applyBorder="1" applyAlignment="1">
      <alignment horizontal="center" vertical="center" wrapText="1"/>
    </xf>
    <xf numFmtId="9" fontId="4" fillId="0" borderId="14" xfId="1" applyFont="1" applyBorder="1" applyAlignment="1">
      <alignment horizontal="center" vertical="center" wrapText="1"/>
    </xf>
    <xf numFmtId="9" fontId="4" fillId="0" borderId="15" xfId="1" applyFont="1" applyBorder="1" applyAlignment="1">
      <alignment horizontal="center" vertical="center" wrapText="1"/>
    </xf>
    <xf numFmtId="9" fontId="4" fillId="0" borderId="11" xfId="1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'RESULT_JUL 2020'!$A$9</c:f>
              <c:strCache>
                <c:ptCount val="1"/>
                <c:pt idx="0">
                  <c:v>PORCENTAJE DE CUMPLIMIENTO GENERAL AL PLAN DE ACCIÓN, PLAN DE MANEJO AMBIENTAL Y LEGISLACIÓN AMBIENTAL APLICABLE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8E-48DF-82B6-353382D8A3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8E-48DF-82B6-353382D8A3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'RESULT_JUL 2020'!$D$7:$E$7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'RESULT_JUL 2020'!$D$9:$E$9</c:f>
              <c:numCache>
                <c:formatCode>0%</c:formatCode>
                <c:ptCount val="2"/>
                <c:pt idx="0">
                  <c:v>0.92307692307692313</c:v>
                </c:pt>
                <c:pt idx="1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E-48DF-82B6-353382D8A3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'RESULT_AGO 2020'!$A$7</c:f>
              <c:strCache>
                <c:ptCount val="1"/>
                <c:pt idx="0">
                  <c:v>PORCENTAJE DE CUMPLIMIENTO GENERAL AL PLAN DE ACCIÓN, PLAN DE MANEJO AMBIENTAL Y LEGISLACIÓN AMBIENTAL APLICABLE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2-4E5D-814C-CFE73986C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42-4E5D-814C-CFE73986C2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'RESULT_AGO 2020'!$D$5:$E$5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'RESULT_AGO 2020'!$D$7:$E$7</c:f>
              <c:numCache>
                <c:formatCode>0%</c:formatCode>
                <c:ptCount val="2"/>
                <c:pt idx="0">
                  <c:v>0.92708333333333337</c:v>
                </c:pt>
                <c:pt idx="1">
                  <c:v>7.2916666666666671E-2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2-4E5D-814C-CFE73986C28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'RESULT_SEP 2020'!$A$7</c:f>
              <c:strCache>
                <c:ptCount val="1"/>
                <c:pt idx="0">
                  <c:v>PORCENTAJE DE CUMPLIMIENTO GENERAL AL PLAN DE ACCIÓN, PLAN DE MANEJO AMBIENTAL Y LEGISLACIÓN AMBIENTAL APLICABLE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78-4A30-9A52-28757F6D0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78-4A30-9A52-28757F6D0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'RESULT_SEP 2020'!$D$5:$E$5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'RESULT_SEP 2020'!$D$7:$E$7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78-4A30-9A52-28757F6D03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'RESULT_SEP 2020'!$A$7</c:f>
              <c:strCache>
                <c:ptCount val="1"/>
                <c:pt idx="0">
                  <c:v>PORCENTAJE DE CUMPLIMIENTO GENERAL AL PLAN DE ACCIÓN, PLAN DE MANEJO AMBIENTAL Y LEGISLACIÓN AMBIENTAL APLICABLE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4-47AA-8836-1CBB85DDDC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4-47AA-8836-1CBB85DDDC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'RESULT_SEP 2020'!$D$5:$E$5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'RESULT_SEP 2020'!$D$7:$E$7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4-47AA-8836-1CBB85DDDC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Resumen_2020!$B$8</c:f>
              <c:strCache>
                <c:ptCount val="1"/>
                <c:pt idx="0">
                  <c:v>CUMPLIMIENTO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Resumen_2020!$A$10:$A$15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Resumen_2020!$B$10:$B$15</c:f>
              <c:numCache>
                <c:formatCode>0%</c:formatCode>
                <c:ptCount val="6"/>
                <c:pt idx="0">
                  <c:v>0.92307692307692313</c:v>
                </c:pt>
                <c:pt idx="1">
                  <c:v>0.92708333333333337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5-4764-81BC-ABBA0C04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118400"/>
        <c:axId val="526118792"/>
      </c:barChart>
      <c:catAx>
        <c:axId val="5261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6118792"/>
        <c:crosses val="autoZero"/>
        <c:auto val="1"/>
        <c:lblAlgn val="ctr"/>
        <c:lblOffset val="100"/>
        <c:noMultiLvlLbl val="0"/>
      </c:catAx>
      <c:valAx>
        <c:axId val="5261187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611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Resumen_2020!$A$7</c:f>
          <c:strCache>
            <c:ptCount val="1"/>
            <c:pt idx="0">
              <c:v>RESUMEN E INDICADORES DE CUMPLIMIENTO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Resumen_2020!$C$9</c:f>
              <c:strCache>
                <c:ptCount val="1"/>
                <c:pt idx="0">
                  <c:v>Planes de acción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Resumen_2020!$A$10:$A$15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Resumen_2020!$C$10:$C$15</c:f>
              <c:numCache>
                <c:formatCode>0%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2-483F-A706-1D8E978AE9D7}"/>
            </c:ext>
          </c:extLst>
        </c:ser>
        <c:ser>
          <c:idx val="1"/>
          <c:order val="1"/>
          <c:tx>
            <c:strRef>
              <c:f>Resumen_2020!$D$9</c:f>
              <c:strCache>
                <c:ptCount val="1"/>
                <c:pt idx="0">
                  <c:v>Cumplimiento Plan de manejo ambiental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Resumen_2020!$A$10:$A$15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Resumen_2020!$D$10:$D$15</c:f>
              <c:numCache>
                <c:formatCode>0%</c:formatCode>
                <c:ptCount val="6"/>
                <c:pt idx="0">
                  <c:v>0.90625</c:v>
                </c:pt>
                <c:pt idx="1">
                  <c:v>0.91176470588235292</c:v>
                </c:pt>
                <c:pt idx="2">
                  <c:v>0.90476190476190477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2-483F-A706-1D8E978AE9D7}"/>
            </c:ext>
          </c:extLst>
        </c:ser>
        <c:ser>
          <c:idx val="2"/>
          <c:order val="2"/>
          <c:tx>
            <c:strRef>
              <c:f>Resumen_2020!$E$9</c:f>
              <c:strCache>
                <c:ptCount val="1"/>
                <c:pt idx="0">
                  <c:v>Cumplimiento Legal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Resumen_2020!$A$10:$A$15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Resumen_2020!$E$10:$E$15</c:f>
              <c:numCache>
                <c:formatCode>0%</c:formatCode>
                <c:ptCount val="6"/>
                <c:pt idx="0">
                  <c:v>0.90909090909090906</c:v>
                </c:pt>
                <c:pt idx="1">
                  <c:v>0.95454545454545459</c:v>
                </c:pt>
                <c:pt idx="2">
                  <c:v>0.89655172413793105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2-483F-A706-1D8E978AE9D7}"/>
            </c:ext>
          </c:extLst>
        </c:ser>
        <c:ser>
          <c:idx val="3"/>
          <c:order val="3"/>
          <c:tx>
            <c:strRef>
              <c:f>Resumen_2020!$F$9</c:f>
              <c:strCache>
                <c:ptCount val="1"/>
                <c:pt idx="0">
                  <c:v>Cumplimiento buenas prácticas ambientales UIO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Resumen_2020!$A$10:$A$15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Resumen_2020!$F$10:$F$15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0.9375</c:v>
                </c:pt>
                <c:pt idx="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2-483F-A706-1D8E978AE9D7}"/>
            </c:ext>
          </c:extLst>
        </c:ser>
        <c:ser>
          <c:idx val="4"/>
          <c:order val="4"/>
          <c:tx>
            <c:strRef>
              <c:f>Resumen_2020!$G$9</c:f>
              <c:strCache>
                <c:ptCount val="1"/>
                <c:pt idx="0">
                  <c:v>Cumplimiento buenas prácticas ambientales SLG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Resumen_2020!$A$10:$A$15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Resumen_2020!$G$10:$G$15</c:f>
              <c:numCache>
                <c:formatCode>0%</c:formatCode>
                <c:ptCount val="6"/>
                <c:pt idx="0">
                  <c:v>0.94</c:v>
                </c:pt>
                <c:pt idx="1">
                  <c:v>0.94</c:v>
                </c:pt>
                <c:pt idx="2">
                  <c:v>1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62-483F-A706-1D8E978AE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733032"/>
        <c:axId val="527731072"/>
      </c:barChart>
      <c:catAx>
        <c:axId val="52773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7731072"/>
        <c:crosses val="autoZero"/>
        <c:auto val="1"/>
        <c:lblAlgn val="ctr"/>
        <c:lblOffset val="100"/>
        <c:noMultiLvlLbl val="0"/>
      </c:catAx>
      <c:valAx>
        <c:axId val="527731072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7733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9</xdr:row>
      <xdr:rowOff>193221</xdr:rowOff>
    </xdr:from>
    <xdr:to>
      <xdr:col>2</xdr:col>
      <xdr:colOff>1390650</xdr:colOff>
      <xdr:row>9</xdr:row>
      <xdr:rowOff>2609850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7</xdr:row>
      <xdr:rowOff>193221</xdr:rowOff>
    </xdr:from>
    <xdr:to>
      <xdr:col>2</xdr:col>
      <xdr:colOff>1390650</xdr:colOff>
      <xdr:row>7</xdr:row>
      <xdr:rowOff>2609850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7</xdr:row>
      <xdr:rowOff>193221</xdr:rowOff>
    </xdr:from>
    <xdr:to>
      <xdr:col>2</xdr:col>
      <xdr:colOff>1390650</xdr:colOff>
      <xdr:row>7</xdr:row>
      <xdr:rowOff>2609850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7</xdr:row>
      <xdr:rowOff>193221</xdr:rowOff>
    </xdr:from>
    <xdr:to>
      <xdr:col>2</xdr:col>
      <xdr:colOff>1390650</xdr:colOff>
      <xdr:row>7</xdr:row>
      <xdr:rowOff>2609850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A943ED-A118-4EDF-ACAA-A61DEE53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76729</xdr:rowOff>
    </xdr:from>
    <xdr:to>
      <xdr:col>5</xdr:col>
      <xdr:colOff>96309</xdr:colOff>
      <xdr:row>29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241297</xdr:colOff>
      <xdr:row>29</xdr:row>
      <xdr:rowOff>114299</xdr:rowOff>
    </xdr:from>
    <xdr:to>
      <xdr:col>4</xdr:col>
      <xdr:colOff>1253065</xdr:colOff>
      <xdr:row>52</xdr:row>
      <xdr:rowOff>29634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user/AppData/Local/Packages/Microsoft.Office.Desktop_8wekyb3d8bbwe/AC/INetCache/Content.Outlook/15G7DQNE/Gerencia%20SIG/Sistemas%20integrados%20de%20gestion/Ambiente/UIO/2020/Fiscalizaciones%202020/PA02-%20FR.23.01%20ISA_jul.xlsx?6D426AD6" TargetMode="External"/><Relationship Id="rId1" Type="http://schemas.openxmlformats.org/officeDocument/2006/relationships/externalLinkPath" Target="file:///\\6D426AD6\PA02-%20FR.23.01%20ISA_ju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user/AppData/Local/Packages/Microsoft.Office.Desktop_8wekyb3d8bbwe/AC/INetCache/Content.Outlook/15G7DQNE/Gerencia%20SIG/Sistemas%20integrados%20de%20gestion/Ambiente/UIO/2020/Fiscalizaciones%202020/PA02-%20FR.23.01%20ISA_sept.xlsx?6D426AD6" TargetMode="External"/><Relationship Id="rId1" Type="http://schemas.openxmlformats.org/officeDocument/2006/relationships/externalLinkPath" Target="file:///\\6D426AD6\PA02-%20FR.23.01%20ISA_sep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user/AppData/Local/Packages/Microsoft.Office.Desktop_8wekyb3d8bbwe/AC/INetCache/Content.Outlook/15G7DQNE/Gerencia%20SIG/Sistemas%20integrados%20de%20gestion/Ambiente/UIO/2020/Fiscalizaciones%202020/PA02-%20FR.23.01%20ISA_sep.xlsx?6D426AD6" TargetMode="External"/><Relationship Id="rId1" Type="http://schemas.openxmlformats.org/officeDocument/2006/relationships/externalLinkPath" Target="file:///\\6D426AD6\PA02-%20FR.23.01%20ISA_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terior"/>
      <sheetName val="MATRIZ PMA"/>
      <sheetName val="MATRIZ LEGISLACIÓN AMBIENTAL"/>
      <sheetName val="GBPA QUITO"/>
      <sheetName val="GBPA SANGOLQUÍ"/>
      <sheetName val="RESULTADOS"/>
      <sheetName val="Plan de Acción "/>
      <sheetName val="REGISTROS FOTOGRAFICOS "/>
    </sheetNames>
    <sheetDataSet>
      <sheetData sheetId="0">
        <row r="9">
          <cell r="H9">
            <v>3</v>
          </cell>
          <cell r="I9">
            <v>1</v>
          </cell>
        </row>
        <row r="10">
          <cell r="H10">
            <v>0.75</v>
          </cell>
          <cell r="I10">
            <v>0.25</v>
          </cell>
        </row>
      </sheetData>
      <sheetData sheetId="1">
        <row r="59">
          <cell r="AG59">
            <v>29</v>
          </cell>
          <cell r="AH59">
            <v>3</v>
          </cell>
        </row>
        <row r="60">
          <cell r="AG60">
            <v>0.90625</v>
          </cell>
        </row>
      </sheetData>
      <sheetData sheetId="2">
        <row r="108">
          <cell r="I108">
            <v>20</v>
          </cell>
          <cell r="J108">
            <v>2</v>
          </cell>
        </row>
        <row r="109">
          <cell r="I109">
            <v>0.90909090909090906</v>
          </cell>
        </row>
      </sheetData>
      <sheetData sheetId="3">
        <row r="31">
          <cell r="G31">
            <v>16</v>
          </cell>
          <cell r="H31">
            <v>0</v>
          </cell>
        </row>
        <row r="32">
          <cell r="G32">
            <v>1</v>
          </cell>
        </row>
      </sheetData>
      <sheetData sheetId="4">
        <row r="31">
          <cell r="G31">
            <v>16</v>
          </cell>
          <cell r="H31">
            <v>1</v>
          </cell>
        </row>
        <row r="32">
          <cell r="G32">
            <v>0.94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terior"/>
      <sheetName val="MATRIZ PMA"/>
      <sheetName val="MATRIZ LEGISLACIÓN AMBIENTAL"/>
      <sheetName val="GBPA QUITO"/>
      <sheetName val="GBPA SANGOLQUÍ"/>
      <sheetName val="RESULTADOS"/>
      <sheetName val="Plan de Acción "/>
      <sheetName val="REGISTROS FOTOGRAFICOS "/>
    </sheetNames>
    <sheetDataSet>
      <sheetData sheetId="0">
        <row r="14">
          <cell r="H14">
            <v>6</v>
          </cell>
          <cell r="I14">
            <v>2</v>
          </cell>
        </row>
        <row r="15">
          <cell r="H15">
            <v>0.75</v>
          </cell>
          <cell r="I15">
            <v>0.25</v>
          </cell>
        </row>
      </sheetData>
      <sheetData sheetId="1">
        <row r="59">
          <cell r="AG59">
            <v>31</v>
          </cell>
          <cell r="AH59">
            <v>3</v>
          </cell>
        </row>
        <row r="60">
          <cell r="AG60">
            <v>0.91176470588235292</v>
          </cell>
        </row>
      </sheetData>
      <sheetData sheetId="2">
        <row r="108">
          <cell r="I108">
            <v>21</v>
          </cell>
          <cell r="J108">
            <v>1</v>
          </cell>
        </row>
        <row r="109">
          <cell r="I109">
            <v>0.95454545454545459</v>
          </cell>
        </row>
      </sheetData>
      <sheetData sheetId="3">
        <row r="31">
          <cell r="G31">
            <v>15</v>
          </cell>
          <cell r="H31">
            <v>0</v>
          </cell>
        </row>
        <row r="32">
          <cell r="G32">
            <v>1</v>
          </cell>
        </row>
      </sheetData>
      <sheetData sheetId="4">
        <row r="31">
          <cell r="G31">
            <v>16</v>
          </cell>
          <cell r="H31">
            <v>1</v>
          </cell>
        </row>
        <row r="32">
          <cell r="G32">
            <v>0.94</v>
          </cell>
        </row>
      </sheetData>
      <sheetData sheetId="5">
        <row r="5">
          <cell r="D5" t="str">
            <v>SI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terior"/>
      <sheetName val="MATRIZ PMA"/>
      <sheetName val="MATRIZ LEGISLACIÓN AMBIENTAL"/>
      <sheetName val="GBPA QUITO"/>
      <sheetName val="GBPA SANGOLQUÍ"/>
      <sheetName val="RESULTADOS"/>
      <sheetName val="Plan de Acción "/>
      <sheetName val="REGISTROS FOTOGRAFICOS "/>
    </sheetNames>
    <sheetDataSet>
      <sheetData sheetId="0">
        <row r="12">
          <cell r="H12">
            <v>3</v>
          </cell>
          <cell r="I12">
            <v>3</v>
          </cell>
        </row>
        <row r="13">
          <cell r="H13">
            <v>0.5</v>
          </cell>
          <cell r="I13">
            <v>0.5</v>
          </cell>
        </row>
      </sheetData>
      <sheetData sheetId="1">
        <row r="59">
          <cell r="AG59">
            <v>38</v>
          </cell>
          <cell r="AH59">
            <v>4</v>
          </cell>
        </row>
        <row r="60">
          <cell r="AG60">
            <v>0.90476190476190477</v>
          </cell>
        </row>
      </sheetData>
      <sheetData sheetId="2">
        <row r="108">
          <cell r="I108">
            <v>26</v>
          </cell>
          <cell r="J108">
            <v>3</v>
          </cell>
        </row>
        <row r="109">
          <cell r="I109">
            <v>0.89655172413793105</v>
          </cell>
        </row>
      </sheetData>
      <sheetData sheetId="3">
        <row r="31">
          <cell r="G31">
            <v>15</v>
          </cell>
          <cell r="H31">
            <v>1</v>
          </cell>
        </row>
        <row r="32">
          <cell r="G32">
            <v>0.9375</v>
          </cell>
        </row>
      </sheetData>
      <sheetData sheetId="4">
        <row r="31">
          <cell r="G31">
            <v>17</v>
          </cell>
          <cell r="H31">
            <v>0</v>
          </cell>
        </row>
        <row r="32">
          <cell r="G32">
            <v>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7"/>
  <sheetViews>
    <sheetView showGridLines="0" zoomScale="50" zoomScaleNormal="50" workbookViewId="0">
      <selection activeCell="H14" sqref="H14"/>
    </sheetView>
  </sheetViews>
  <sheetFormatPr baseColWidth="10" defaultColWidth="11.44140625" defaultRowHeight="17.399999999999999" x14ac:dyDescent="0.3"/>
  <cols>
    <col min="1" max="3" width="47.5546875" style="7" customWidth="1"/>
    <col min="4" max="5" width="21.5546875" style="7" customWidth="1"/>
    <col min="6" max="6" width="10" style="7" hidden="1" customWidth="1"/>
    <col min="7" max="16384" width="11.44140625" style="7"/>
  </cols>
  <sheetData>
    <row r="4" spans="1:6" ht="36" customHeight="1" x14ac:dyDescent="0.3">
      <c r="A4" s="32" t="s">
        <v>23</v>
      </c>
      <c r="B4" s="33"/>
      <c r="C4" s="33"/>
      <c r="D4" s="33"/>
      <c r="E4" s="33"/>
    </row>
    <row r="5" spans="1:6" ht="33.75" customHeight="1" x14ac:dyDescent="0.3">
      <c r="A5" s="34" t="s">
        <v>31</v>
      </c>
      <c r="B5" s="35"/>
      <c r="C5" s="35"/>
      <c r="D5" s="34"/>
      <c r="E5" s="35"/>
    </row>
    <row r="6" spans="1:6" ht="28.5" customHeight="1" thickBot="1" x14ac:dyDescent="0.35">
      <c r="A6" s="36" t="s">
        <v>0</v>
      </c>
      <c r="B6" s="37"/>
      <c r="C6" s="38"/>
      <c r="D6" s="42" t="s">
        <v>7</v>
      </c>
      <c r="E6" s="43"/>
    </row>
    <row r="7" spans="1:6" ht="27" customHeight="1" thickBot="1" x14ac:dyDescent="0.35">
      <c r="A7" s="36"/>
      <c r="B7" s="37"/>
      <c r="C7" s="38"/>
      <c r="D7" s="5" t="s">
        <v>1</v>
      </c>
      <c r="E7" s="6" t="s">
        <v>2</v>
      </c>
      <c r="F7" s="20" t="s">
        <v>3</v>
      </c>
    </row>
    <row r="8" spans="1:6" ht="29.25" customHeight="1" thickBot="1" x14ac:dyDescent="0.35">
      <c r="A8" s="39"/>
      <c r="B8" s="40"/>
      <c r="C8" s="41"/>
      <c r="D8" s="20">
        <f>'[1]Plan de acción anterior'!H9+'[1]MATRIZ PMA'!AG59+'[1]MATRIZ LEGISLACIÓN AMBIENTAL'!I108+'[1]GBPA QUITO'!G31+'[1]GBPA SANGOLQUÍ'!G31</f>
        <v>84</v>
      </c>
      <c r="E8" s="21">
        <f>'[1]Plan de acción anterior'!I9+'[1]MATRIZ PMA'!AH59+'[1]MATRIZ LEGISLACIÓN AMBIENTAL'!J108+'[1]GBPA QUITO'!H31+'[1]GBPA SANGOLQUÍ'!H31</f>
        <v>7</v>
      </c>
      <c r="F8" s="21" t="e">
        <f>'[1]Plan de acción anterior'!#REF!+'[1]MATRIZ PMA'!#REF!+#REF!</f>
        <v>#REF!</v>
      </c>
    </row>
    <row r="9" spans="1:6" ht="63.6" customHeight="1" thickBot="1" x14ac:dyDescent="0.35">
      <c r="A9" s="29" t="s">
        <v>8</v>
      </c>
      <c r="B9" s="30"/>
      <c r="C9" s="31"/>
      <c r="D9" s="1">
        <f>D8/(D8+E8)</f>
        <v>0.92307692307692313</v>
      </c>
      <c r="E9" s="1">
        <f>E8/(E8+D8)</f>
        <v>7.6923076923076927E-2</v>
      </c>
      <c r="F9" s="8"/>
    </row>
    <row r="10" spans="1:6" ht="237" customHeight="1" thickBot="1" x14ac:dyDescent="0.35">
      <c r="A10" s="46"/>
      <c r="B10" s="47"/>
      <c r="C10" s="47"/>
      <c r="D10" s="47"/>
      <c r="E10" s="48"/>
      <c r="F10" s="8"/>
    </row>
    <row r="11" spans="1:6" ht="37.200000000000003" customHeight="1" thickBot="1" x14ac:dyDescent="0.35">
      <c r="A11" s="49" t="s">
        <v>4</v>
      </c>
      <c r="B11" s="50"/>
      <c r="C11" s="51"/>
      <c r="D11" s="2" t="s">
        <v>1</v>
      </c>
      <c r="E11" s="2" t="s">
        <v>2</v>
      </c>
      <c r="F11" s="8"/>
    </row>
    <row r="12" spans="1:6" ht="30.75" customHeight="1" x14ac:dyDescent="0.3">
      <c r="A12" s="52" t="s">
        <v>15</v>
      </c>
      <c r="B12" s="53"/>
      <c r="C12" s="53"/>
      <c r="D12" s="14">
        <f>'[1]Plan de acción anterior'!H10</f>
        <v>0.75</v>
      </c>
      <c r="E12" s="15">
        <f>'[1]Plan de acción anterior'!I10</f>
        <v>0.25</v>
      </c>
      <c r="F12" s="8"/>
    </row>
    <row r="13" spans="1:6" ht="27.75" customHeight="1" x14ac:dyDescent="0.3">
      <c r="A13" s="54" t="s">
        <v>5</v>
      </c>
      <c r="B13" s="55"/>
      <c r="C13" s="55"/>
      <c r="D13" s="16">
        <f>'[1]MATRIZ PMA'!AG60</f>
        <v>0.90625</v>
      </c>
      <c r="E13" s="17">
        <f>1-D13</f>
        <v>9.375E-2</v>
      </c>
      <c r="F13" s="8"/>
    </row>
    <row r="14" spans="1:6" ht="28.5" customHeight="1" x14ac:dyDescent="0.3">
      <c r="A14" s="54" t="s">
        <v>6</v>
      </c>
      <c r="B14" s="55"/>
      <c r="C14" s="55"/>
      <c r="D14" s="16">
        <f>'[1]MATRIZ LEGISLACIÓN AMBIENTAL'!I109</f>
        <v>0.90909090909090906</v>
      </c>
      <c r="E14" s="17">
        <f>1-D14</f>
        <v>9.0909090909090939E-2</v>
      </c>
      <c r="F14" s="8"/>
    </row>
    <row r="15" spans="1:6" ht="28.5" customHeight="1" x14ac:dyDescent="0.3">
      <c r="A15" s="54" t="s">
        <v>25</v>
      </c>
      <c r="B15" s="55"/>
      <c r="C15" s="55"/>
      <c r="D15" s="16">
        <f>'[1]GBPA QUITO'!G32</f>
        <v>1</v>
      </c>
      <c r="E15" s="17">
        <f t="shared" ref="E15:E16" si="0">1-D15</f>
        <v>0</v>
      </c>
      <c r="F15" s="8"/>
    </row>
    <row r="16" spans="1:6" ht="28.5" customHeight="1" thickBot="1" x14ac:dyDescent="0.35">
      <c r="A16" s="44" t="s">
        <v>16</v>
      </c>
      <c r="B16" s="45"/>
      <c r="C16" s="45"/>
      <c r="D16" s="18">
        <f>'[1]GBPA SANGOLQUÍ'!G32</f>
        <v>0.94</v>
      </c>
      <c r="E16" s="19">
        <f t="shared" si="0"/>
        <v>6.0000000000000053E-2</v>
      </c>
      <c r="F16" s="8"/>
    </row>
    <row r="17" spans="1:6" x14ac:dyDescent="0.3">
      <c r="A17" s="8"/>
      <c r="B17" s="9"/>
      <c r="C17" s="10"/>
      <c r="D17" s="8"/>
      <c r="E17" s="8"/>
      <c r="F17" s="8"/>
    </row>
  </sheetData>
  <mergeCells count="13">
    <mergeCell ref="A16:C16"/>
    <mergeCell ref="A10:E10"/>
    <mergeCell ref="A11:C11"/>
    <mergeCell ref="A12:C12"/>
    <mergeCell ref="A13:C13"/>
    <mergeCell ref="A14:C14"/>
    <mergeCell ref="A15:C15"/>
    <mergeCell ref="A9:C9"/>
    <mergeCell ref="A4:E4"/>
    <mergeCell ref="A5:C5"/>
    <mergeCell ref="D5:E5"/>
    <mergeCell ref="A6:C8"/>
    <mergeCell ref="D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5"/>
  <sheetViews>
    <sheetView showGridLines="0" topLeftCell="A2" zoomScale="50" zoomScaleNormal="50" workbookViewId="0">
      <selection activeCell="C27" sqref="C27"/>
    </sheetView>
  </sheetViews>
  <sheetFormatPr baseColWidth="10" defaultColWidth="11.44140625" defaultRowHeight="17.399999999999999" x14ac:dyDescent="0.3"/>
  <cols>
    <col min="1" max="3" width="47.5546875" style="7" customWidth="1"/>
    <col min="4" max="5" width="21.5546875" style="7" customWidth="1"/>
    <col min="6" max="6" width="10" style="7" hidden="1" customWidth="1"/>
    <col min="7" max="16384" width="11.44140625" style="7"/>
  </cols>
  <sheetData>
    <row r="2" spans="1:6" ht="36" customHeight="1" x14ac:dyDescent="0.3">
      <c r="A2" s="32" t="s">
        <v>23</v>
      </c>
      <c r="B2" s="33"/>
      <c r="C2" s="33"/>
      <c r="D2" s="33"/>
      <c r="E2" s="33"/>
    </row>
    <row r="3" spans="1:6" ht="33.75" customHeight="1" x14ac:dyDescent="0.3">
      <c r="A3" s="34" t="s">
        <v>24</v>
      </c>
      <c r="B3" s="35"/>
      <c r="C3" s="35"/>
      <c r="D3" s="34"/>
      <c r="E3" s="35"/>
    </row>
    <row r="4" spans="1:6" ht="28.5" customHeight="1" thickBot="1" x14ac:dyDescent="0.35">
      <c r="A4" s="36" t="s">
        <v>0</v>
      </c>
      <c r="B4" s="37"/>
      <c r="C4" s="38"/>
      <c r="D4" s="42" t="s">
        <v>7</v>
      </c>
      <c r="E4" s="43"/>
    </row>
    <row r="5" spans="1:6" ht="27" customHeight="1" thickBot="1" x14ac:dyDescent="0.35">
      <c r="A5" s="36"/>
      <c r="B5" s="37"/>
      <c r="C5" s="38"/>
      <c r="D5" s="5" t="s">
        <v>1</v>
      </c>
      <c r="E5" s="6" t="s">
        <v>2</v>
      </c>
      <c r="F5" s="23" t="s">
        <v>3</v>
      </c>
    </row>
    <row r="6" spans="1:6" ht="29.25" customHeight="1" thickBot="1" x14ac:dyDescent="0.35">
      <c r="A6" s="39"/>
      <c r="B6" s="40"/>
      <c r="C6" s="41"/>
      <c r="D6" s="23">
        <f>'[2]Plan de acción anterior'!H14+'[2]MATRIZ PMA'!AG59+'[2]MATRIZ LEGISLACIÓN AMBIENTAL'!I108+'[2]GBPA QUITO'!G31+'[2]GBPA SANGOLQUÍ'!G31</f>
        <v>89</v>
      </c>
      <c r="E6" s="22">
        <f>'[2]Plan de acción anterior'!I14+'[2]MATRIZ PMA'!AH59+'[2]MATRIZ LEGISLACIÓN AMBIENTAL'!J108+'[2]GBPA QUITO'!H31+'[2]GBPA SANGOLQUÍ'!H31</f>
        <v>7</v>
      </c>
      <c r="F6" s="22" t="e">
        <f>'[2]Plan de acción anterior'!#REF!+'[2]MATRIZ PMA'!#REF!+#REF!</f>
        <v>#REF!</v>
      </c>
    </row>
    <row r="7" spans="1:6" ht="35.25" customHeight="1" thickBot="1" x14ac:dyDescent="0.35">
      <c r="A7" s="29" t="s">
        <v>8</v>
      </c>
      <c r="B7" s="30"/>
      <c r="C7" s="31"/>
      <c r="D7" s="1">
        <f>D6/(D6+E6)</f>
        <v>0.92708333333333337</v>
      </c>
      <c r="E7" s="1">
        <f>E6/(E6+D6)</f>
        <v>7.2916666666666671E-2</v>
      </c>
      <c r="F7" s="8"/>
    </row>
    <row r="8" spans="1:6" ht="237" customHeight="1" thickBot="1" x14ac:dyDescent="0.35">
      <c r="A8" s="46"/>
      <c r="B8" s="47"/>
      <c r="C8" s="47"/>
      <c r="D8" s="47"/>
      <c r="E8" s="48"/>
      <c r="F8" s="8"/>
    </row>
    <row r="9" spans="1:6" ht="18" thickBot="1" x14ac:dyDescent="0.35">
      <c r="A9" s="49" t="s">
        <v>4</v>
      </c>
      <c r="B9" s="50"/>
      <c r="C9" s="51"/>
      <c r="D9" s="2" t="s">
        <v>1</v>
      </c>
      <c r="E9" s="2" t="s">
        <v>2</v>
      </c>
      <c r="F9" s="8"/>
    </row>
    <row r="10" spans="1:6" ht="30.75" customHeight="1" x14ac:dyDescent="0.3">
      <c r="A10" s="52" t="s">
        <v>15</v>
      </c>
      <c r="B10" s="53"/>
      <c r="C10" s="53"/>
      <c r="D10" s="14">
        <f>'[2]Plan de acción anterior'!H15</f>
        <v>0.75</v>
      </c>
      <c r="E10" s="15">
        <f>'[2]Plan de acción anterior'!I15</f>
        <v>0.25</v>
      </c>
      <c r="F10" s="8"/>
    </row>
    <row r="11" spans="1:6" ht="27.75" customHeight="1" x14ac:dyDescent="0.3">
      <c r="A11" s="54" t="s">
        <v>5</v>
      </c>
      <c r="B11" s="55"/>
      <c r="C11" s="55"/>
      <c r="D11" s="16">
        <f>'[2]MATRIZ PMA'!AG60</f>
        <v>0.91176470588235292</v>
      </c>
      <c r="E11" s="17">
        <f>1-D11</f>
        <v>8.8235294117647078E-2</v>
      </c>
      <c r="F11" s="8"/>
    </row>
    <row r="12" spans="1:6" ht="28.5" customHeight="1" x14ac:dyDescent="0.3">
      <c r="A12" s="54" t="s">
        <v>6</v>
      </c>
      <c r="B12" s="55"/>
      <c r="C12" s="55"/>
      <c r="D12" s="16">
        <f>'[2]MATRIZ LEGISLACIÓN AMBIENTAL'!I109</f>
        <v>0.95454545454545459</v>
      </c>
      <c r="E12" s="17">
        <f>1-D12</f>
        <v>4.5454545454545414E-2</v>
      </c>
      <c r="F12" s="8"/>
    </row>
    <row r="13" spans="1:6" ht="28.5" customHeight="1" x14ac:dyDescent="0.3">
      <c r="A13" s="54" t="s">
        <v>25</v>
      </c>
      <c r="B13" s="55"/>
      <c r="C13" s="55"/>
      <c r="D13" s="16">
        <f>'[2]GBPA QUITO'!G32</f>
        <v>1</v>
      </c>
      <c r="E13" s="17">
        <f t="shared" ref="E13:E14" si="0">1-D13</f>
        <v>0</v>
      </c>
      <c r="F13" s="8"/>
    </row>
    <row r="14" spans="1:6" ht="28.5" customHeight="1" thickBot="1" x14ac:dyDescent="0.35">
      <c r="A14" s="44" t="s">
        <v>16</v>
      </c>
      <c r="B14" s="45"/>
      <c r="C14" s="45"/>
      <c r="D14" s="18">
        <f>'[2]GBPA SANGOLQUÍ'!G32</f>
        <v>0.94</v>
      </c>
      <c r="E14" s="19">
        <f t="shared" si="0"/>
        <v>6.0000000000000053E-2</v>
      </c>
      <c r="F14" s="8"/>
    </row>
    <row r="15" spans="1:6" x14ac:dyDescent="0.3">
      <c r="A15" s="8"/>
      <c r="B15" s="9"/>
      <c r="C15" s="10"/>
      <c r="D15" s="8"/>
      <c r="E15" s="8"/>
      <c r="F15" s="8"/>
    </row>
  </sheetData>
  <mergeCells count="13">
    <mergeCell ref="A7:C7"/>
    <mergeCell ref="A2:E2"/>
    <mergeCell ref="A3:C3"/>
    <mergeCell ref="D3:E3"/>
    <mergeCell ref="A4:C6"/>
    <mergeCell ref="D4:E4"/>
    <mergeCell ref="A14:C14"/>
    <mergeCell ref="A8:E8"/>
    <mergeCell ref="A9:C9"/>
    <mergeCell ref="A10:C10"/>
    <mergeCell ref="A11:C11"/>
    <mergeCell ref="A12:C12"/>
    <mergeCell ref="A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5"/>
  <sheetViews>
    <sheetView showGridLines="0" zoomScale="50" zoomScaleNormal="50" workbookViewId="0">
      <selection activeCell="H11" sqref="H11"/>
    </sheetView>
  </sheetViews>
  <sheetFormatPr baseColWidth="10" defaultColWidth="11.44140625" defaultRowHeight="17.399999999999999" x14ac:dyDescent="0.3"/>
  <cols>
    <col min="1" max="3" width="47.5546875" style="7" customWidth="1"/>
    <col min="4" max="5" width="21.5546875" style="7" customWidth="1"/>
    <col min="6" max="6" width="10" style="7" hidden="1" customWidth="1"/>
    <col min="7" max="16384" width="11.44140625" style="7"/>
  </cols>
  <sheetData>
    <row r="2" spans="1:6" ht="36" customHeight="1" x14ac:dyDescent="0.3">
      <c r="A2" s="32" t="s">
        <v>23</v>
      </c>
      <c r="B2" s="33"/>
      <c r="C2" s="33"/>
      <c r="D2" s="33"/>
      <c r="E2" s="33"/>
    </row>
    <row r="3" spans="1:6" ht="33.75" customHeight="1" x14ac:dyDescent="0.3">
      <c r="A3" s="34" t="s">
        <v>26</v>
      </c>
      <c r="B3" s="35"/>
      <c r="C3" s="35"/>
      <c r="D3" s="34"/>
      <c r="E3" s="35"/>
    </row>
    <row r="4" spans="1:6" ht="28.5" customHeight="1" thickBot="1" x14ac:dyDescent="0.35">
      <c r="A4" s="36" t="s">
        <v>0</v>
      </c>
      <c r="B4" s="37"/>
      <c r="C4" s="38"/>
      <c r="D4" s="42" t="s">
        <v>7</v>
      </c>
      <c r="E4" s="43"/>
    </row>
    <row r="5" spans="1:6" ht="27" customHeight="1" thickBot="1" x14ac:dyDescent="0.35">
      <c r="A5" s="36"/>
      <c r="B5" s="37"/>
      <c r="C5" s="38"/>
      <c r="D5" s="5" t="s">
        <v>1</v>
      </c>
      <c r="E5" s="6" t="s">
        <v>2</v>
      </c>
      <c r="F5" s="25" t="s">
        <v>3</v>
      </c>
    </row>
    <row r="6" spans="1:6" ht="29.25" customHeight="1" thickBot="1" x14ac:dyDescent="0.35">
      <c r="A6" s="39"/>
      <c r="B6" s="40"/>
      <c r="C6" s="41"/>
      <c r="D6" s="25">
        <f>'[3]Plan de acción anterior'!H12+'[3]MATRIZ PMA'!AG59+'[3]MATRIZ LEGISLACIÓN AMBIENTAL'!I108+'[3]GBPA QUITO'!G31+'[3]GBPA SANGOLQUÍ'!G31</f>
        <v>99</v>
      </c>
      <c r="E6" s="24">
        <f>'[3]Plan de acción anterior'!I12+'[3]MATRIZ PMA'!AH59+'[3]MATRIZ LEGISLACIÓN AMBIENTAL'!J108+'[3]GBPA QUITO'!H31+'[3]GBPA SANGOLQUÍ'!H31</f>
        <v>11</v>
      </c>
      <c r="F6" s="24" t="e">
        <f>'[3]Plan de acción anterior'!#REF!+'[3]MATRIZ PMA'!#REF!+#REF!</f>
        <v>#REF!</v>
      </c>
    </row>
    <row r="7" spans="1:6" ht="35.25" customHeight="1" thickBot="1" x14ac:dyDescent="0.35">
      <c r="A7" s="29" t="s">
        <v>8</v>
      </c>
      <c r="B7" s="30"/>
      <c r="C7" s="31"/>
      <c r="D7" s="1">
        <f>D6/(D6+E6)</f>
        <v>0.9</v>
      </c>
      <c r="E7" s="1">
        <f>E6/(E6+D6)</f>
        <v>0.1</v>
      </c>
      <c r="F7" s="8"/>
    </row>
    <row r="8" spans="1:6" ht="237" customHeight="1" thickBot="1" x14ac:dyDescent="0.35">
      <c r="A8" s="46"/>
      <c r="B8" s="47"/>
      <c r="C8" s="47"/>
      <c r="D8" s="47"/>
      <c r="E8" s="48"/>
      <c r="F8" s="8"/>
    </row>
    <row r="9" spans="1:6" ht="18" thickBot="1" x14ac:dyDescent="0.35">
      <c r="A9" s="49" t="s">
        <v>4</v>
      </c>
      <c r="B9" s="50"/>
      <c r="C9" s="51"/>
      <c r="D9" s="2" t="s">
        <v>1</v>
      </c>
      <c r="E9" s="2" t="s">
        <v>2</v>
      </c>
      <c r="F9" s="8"/>
    </row>
    <row r="10" spans="1:6" ht="30.75" customHeight="1" x14ac:dyDescent="0.3">
      <c r="A10" s="52" t="s">
        <v>15</v>
      </c>
      <c r="B10" s="53"/>
      <c r="C10" s="53"/>
      <c r="D10" s="14">
        <f>'[3]Plan de acción anterior'!H13</f>
        <v>0.5</v>
      </c>
      <c r="E10" s="15">
        <f>'[3]Plan de acción anterior'!I13</f>
        <v>0.5</v>
      </c>
      <c r="F10" s="8"/>
    </row>
    <row r="11" spans="1:6" ht="27.75" customHeight="1" x14ac:dyDescent="0.3">
      <c r="A11" s="54" t="s">
        <v>5</v>
      </c>
      <c r="B11" s="55"/>
      <c r="C11" s="55"/>
      <c r="D11" s="16">
        <f>'[3]MATRIZ PMA'!AG60</f>
        <v>0.90476190476190477</v>
      </c>
      <c r="E11" s="17">
        <f>1-D11</f>
        <v>9.5238095238095233E-2</v>
      </c>
      <c r="F11" s="8"/>
    </row>
    <row r="12" spans="1:6" ht="28.5" customHeight="1" x14ac:dyDescent="0.3">
      <c r="A12" s="54" t="s">
        <v>6</v>
      </c>
      <c r="B12" s="55"/>
      <c r="C12" s="55"/>
      <c r="D12" s="16">
        <f>'[3]MATRIZ LEGISLACIÓN AMBIENTAL'!I109</f>
        <v>0.89655172413793105</v>
      </c>
      <c r="E12" s="17">
        <f>1-D12</f>
        <v>0.10344827586206895</v>
      </c>
      <c r="F12" s="8"/>
    </row>
    <row r="13" spans="1:6" ht="28.5" customHeight="1" x14ac:dyDescent="0.3">
      <c r="A13" s="54" t="s">
        <v>25</v>
      </c>
      <c r="B13" s="55"/>
      <c r="C13" s="55"/>
      <c r="D13" s="16">
        <f>'[3]GBPA QUITO'!G32</f>
        <v>0.9375</v>
      </c>
      <c r="E13" s="17">
        <f t="shared" ref="E13:E14" si="0">1-D13</f>
        <v>6.25E-2</v>
      </c>
      <c r="F13" s="8"/>
    </row>
    <row r="14" spans="1:6" ht="28.5" customHeight="1" thickBot="1" x14ac:dyDescent="0.35">
      <c r="A14" s="44" t="s">
        <v>16</v>
      </c>
      <c r="B14" s="45"/>
      <c r="C14" s="45"/>
      <c r="D14" s="18">
        <f>'[3]GBPA SANGOLQUÍ'!G32</f>
        <v>1</v>
      </c>
      <c r="E14" s="19">
        <f t="shared" si="0"/>
        <v>0</v>
      </c>
      <c r="F14" s="8"/>
    </row>
    <row r="15" spans="1:6" x14ac:dyDescent="0.3">
      <c r="A15" s="8"/>
      <c r="B15" s="9"/>
      <c r="C15" s="10"/>
      <c r="D15" s="8"/>
      <c r="E15" s="8"/>
      <c r="F15" s="8"/>
    </row>
  </sheetData>
  <mergeCells count="13">
    <mergeCell ref="A7:C7"/>
    <mergeCell ref="A2:E2"/>
    <mergeCell ref="A3:C3"/>
    <mergeCell ref="D3:E3"/>
    <mergeCell ref="A4:C6"/>
    <mergeCell ref="D4:E4"/>
    <mergeCell ref="A14:C14"/>
    <mergeCell ref="A8:E8"/>
    <mergeCell ref="A9:C9"/>
    <mergeCell ref="A10:C10"/>
    <mergeCell ref="A11:C11"/>
    <mergeCell ref="A12:C12"/>
    <mergeCell ref="A13:C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EB5F-0974-41AE-A136-5851C68F34DA}">
  <dimension ref="A2:F15"/>
  <sheetViews>
    <sheetView zoomScale="50" zoomScaleNormal="50" workbookViewId="0">
      <selection activeCell="A10" sqref="A10:XFD14"/>
    </sheetView>
  </sheetViews>
  <sheetFormatPr baseColWidth="10" defaultColWidth="11.44140625" defaultRowHeight="17.399999999999999" x14ac:dyDescent="0.3"/>
  <cols>
    <col min="1" max="3" width="47.5546875" style="7" customWidth="1"/>
    <col min="4" max="5" width="21.5546875" style="7" customWidth="1"/>
    <col min="6" max="6" width="92.88671875" style="7" hidden="1" customWidth="1"/>
    <col min="7" max="16384" width="11.44140625" style="7"/>
  </cols>
  <sheetData>
    <row r="2" spans="1:6" ht="36" customHeight="1" x14ac:dyDescent="0.3">
      <c r="A2" s="32" t="s">
        <v>23</v>
      </c>
      <c r="B2" s="33"/>
      <c r="C2" s="33"/>
      <c r="D2" s="33"/>
      <c r="E2" s="33"/>
    </row>
    <row r="3" spans="1:6" ht="33.75" customHeight="1" x14ac:dyDescent="0.3">
      <c r="A3" s="34" t="s">
        <v>30</v>
      </c>
      <c r="B3" s="35"/>
      <c r="C3" s="35"/>
      <c r="D3" s="34"/>
      <c r="E3" s="35"/>
    </row>
    <row r="4" spans="1:6" ht="28.5" customHeight="1" thickBot="1" x14ac:dyDescent="0.35">
      <c r="A4" s="36" t="s">
        <v>0</v>
      </c>
      <c r="B4" s="37"/>
      <c r="C4" s="38"/>
      <c r="D4" s="42" t="s">
        <v>7</v>
      </c>
      <c r="E4" s="43"/>
    </row>
    <row r="5" spans="1:6" ht="27" customHeight="1" thickBot="1" x14ac:dyDescent="0.35">
      <c r="A5" s="36"/>
      <c r="B5" s="37"/>
      <c r="C5" s="38"/>
      <c r="D5" s="5" t="s">
        <v>1</v>
      </c>
      <c r="E5" s="6" t="s">
        <v>2</v>
      </c>
      <c r="F5" s="27" t="s">
        <v>3</v>
      </c>
    </row>
    <row r="6" spans="1:6" ht="29.25" customHeight="1" thickBot="1" x14ac:dyDescent="0.35">
      <c r="A6" s="39"/>
      <c r="B6" s="40"/>
      <c r="C6" s="41"/>
      <c r="D6" s="27">
        <v>90</v>
      </c>
      <c r="E6" s="26">
        <v>10</v>
      </c>
      <c r="F6" s="26" t="e">
        <f>'[3]Plan de acción anterior'!#REF!+'[3]MATRIZ PMA'!#REF!+#REF!</f>
        <v>#REF!</v>
      </c>
    </row>
    <row r="7" spans="1:6" ht="35.25" customHeight="1" thickBot="1" x14ac:dyDescent="0.35">
      <c r="A7" s="29" t="s">
        <v>8</v>
      </c>
      <c r="B7" s="30"/>
      <c r="C7" s="31"/>
      <c r="D7" s="1">
        <f>D6/(D6+E6)</f>
        <v>0.9</v>
      </c>
      <c r="E7" s="1">
        <f>E6/(E6+D6)</f>
        <v>0.1</v>
      </c>
      <c r="F7" s="8"/>
    </row>
    <row r="8" spans="1:6" ht="237" customHeight="1" thickBot="1" x14ac:dyDescent="0.35">
      <c r="A8" s="46"/>
      <c r="B8" s="47"/>
      <c r="C8" s="47"/>
      <c r="D8" s="47"/>
      <c r="E8" s="48"/>
      <c r="F8" s="8"/>
    </row>
    <row r="9" spans="1:6" ht="18" thickBot="1" x14ac:dyDescent="0.35">
      <c r="A9" s="49" t="s">
        <v>4</v>
      </c>
      <c r="B9" s="50"/>
      <c r="C9" s="51"/>
      <c r="D9" s="2" t="s">
        <v>1</v>
      </c>
      <c r="E9" s="2" t="s">
        <v>2</v>
      </c>
      <c r="F9" s="8"/>
    </row>
    <row r="10" spans="1:6" ht="46.2" customHeight="1" x14ac:dyDescent="0.3">
      <c r="A10" s="52" t="s">
        <v>15</v>
      </c>
      <c r="B10" s="53"/>
      <c r="C10" s="53"/>
      <c r="D10" s="14">
        <v>0.8</v>
      </c>
      <c r="E10" s="15">
        <v>0.2</v>
      </c>
      <c r="F10" s="8"/>
    </row>
    <row r="11" spans="1:6" ht="46.2" customHeight="1" x14ac:dyDescent="0.3">
      <c r="A11" s="54" t="s">
        <v>5</v>
      </c>
      <c r="B11" s="55"/>
      <c r="C11" s="55"/>
      <c r="D11" s="16">
        <v>0.95</v>
      </c>
      <c r="E11" s="17">
        <f>1-D11</f>
        <v>5.0000000000000044E-2</v>
      </c>
      <c r="F11" s="8"/>
    </row>
    <row r="12" spans="1:6" ht="46.2" customHeight="1" x14ac:dyDescent="0.3">
      <c r="A12" s="54" t="s">
        <v>6</v>
      </c>
      <c r="B12" s="55"/>
      <c r="C12" s="55"/>
      <c r="D12" s="16">
        <v>0.9</v>
      </c>
      <c r="E12" s="17">
        <f>1-D12</f>
        <v>9.9999999999999978E-2</v>
      </c>
      <c r="F12" s="8"/>
    </row>
    <row r="13" spans="1:6" ht="46.2" customHeight="1" x14ac:dyDescent="0.3">
      <c r="A13" s="54" t="s">
        <v>25</v>
      </c>
      <c r="B13" s="55"/>
      <c r="C13" s="55"/>
      <c r="D13" s="16">
        <v>0.92</v>
      </c>
      <c r="E13" s="17">
        <f t="shared" ref="E13:E14" si="0">1-D13</f>
        <v>7.999999999999996E-2</v>
      </c>
      <c r="F13" s="8"/>
    </row>
    <row r="14" spans="1:6" ht="46.2" customHeight="1" thickBot="1" x14ac:dyDescent="0.35">
      <c r="A14" s="44" t="s">
        <v>16</v>
      </c>
      <c r="B14" s="45"/>
      <c r="C14" s="45"/>
      <c r="D14" s="18">
        <v>0.91</v>
      </c>
      <c r="E14" s="19">
        <f t="shared" si="0"/>
        <v>8.9999999999999969E-2</v>
      </c>
      <c r="F14" s="8"/>
    </row>
    <row r="15" spans="1:6" x14ac:dyDescent="0.3">
      <c r="A15" s="8"/>
      <c r="B15" s="9"/>
      <c r="C15" s="10"/>
      <c r="D15" s="8"/>
      <c r="E15" s="8"/>
      <c r="F15" s="8"/>
    </row>
  </sheetData>
  <mergeCells count="13">
    <mergeCell ref="A14:C14"/>
    <mergeCell ref="A8:E8"/>
    <mergeCell ref="A9:C9"/>
    <mergeCell ref="A10:C10"/>
    <mergeCell ref="A11:C11"/>
    <mergeCell ref="A12:C12"/>
    <mergeCell ref="A13:C13"/>
    <mergeCell ref="A7:C7"/>
    <mergeCell ref="A2:E2"/>
    <mergeCell ref="A3:C3"/>
    <mergeCell ref="D3:E3"/>
    <mergeCell ref="A4:C6"/>
    <mergeCell ref="D4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5"/>
  <sheetViews>
    <sheetView showGridLines="0" tabSelected="1" zoomScale="90" zoomScaleNormal="90" workbookViewId="0">
      <selection activeCell="A5" sqref="A5:G5"/>
    </sheetView>
  </sheetViews>
  <sheetFormatPr baseColWidth="10" defaultRowHeight="14.4" x14ac:dyDescent="0.3"/>
  <cols>
    <col min="1" max="1" width="17.33203125" customWidth="1"/>
    <col min="2" max="2" width="42.88671875" style="4" customWidth="1"/>
    <col min="3" max="3" width="20.6640625" style="4" customWidth="1"/>
    <col min="4" max="4" width="23.6640625" style="4" customWidth="1"/>
    <col min="5" max="5" width="21" style="4" customWidth="1"/>
    <col min="6" max="7" width="22.6640625" style="4" customWidth="1"/>
  </cols>
  <sheetData>
    <row r="2" spans="1:7" ht="17.399999999999999" x14ac:dyDescent="0.3">
      <c r="A2" s="56" t="s">
        <v>33</v>
      </c>
      <c r="B2" s="56"/>
      <c r="C2" s="56"/>
      <c r="D2" s="56"/>
      <c r="E2" s="56"/>
      <c r="F2" s="56"/>
      <c r="G2" s="56"/>
    </row>
    <row r="3" spans="1:7" ht="17.399999999999999" x14ac:dyDescent="0.3">
      <c r="A3" s="56" t="s">
        <v>32</v>
      </c>
      <c r="B3" s="56"/>
      <c r="C3" s="56"/>
      <c r="D3" s="56"/>
      <c r="E3" s="56"/>
      <c r="F3" s="56"/>
      <c r="G3" s="56"/>
    </row>
    <row r="4" spans="1:7" ht="18" customHeight="1" x14ac:dyDescent="0.3">
      <c r="A4" s="57" t="s">
        <v>35</v>
      </c>
      <c r="B4" s="57"/>
      <c r="C4" s="57"/>
      <c r="D4" s="57"/>
      <c r="E4" s="57"/>
      <c r="F4" s="57"/>
      <c r="G4" s="57"/>
    </row>
    <row r="5" spans="1:7" x14ac:dyDescent="0.3">
      <c r="A5" s="57" t="s">
        <v>34</v>
      </c>
      <c r="B5" s="57"/>
      <c r="C5" s="57"/>
      <c r="D5" s="57"/>
      <c r="E5" s="57"/>
      <c r="F5" s="57"/>
      <c r="G5" s="57"/>
    </row>
    <row r="7" spans="1:7" ht="27" customHeight="1" x14ac:dyDescent="0.3">
      <c r="A7" s="58" t="s">
        <v>11</v>
      </c>
      <c r="B7" s="58"/>
      <c r="C7" s="58"/>
      <c r="D7" s="58"/>
      <c r="E7" s="58"/>
      <c r="F7" s="58"/>
      <c r="G7" s="58"/>
    </row>
    <row r="8" spans="1:7" x14ac:dyDescent="0.3">
      <c r="A8" s="58" t="s">
        <v>12</v>
      </c>
      <c r="B8" s="58" t="s">
        <v>14</v>
      </c>
      <c r="C8" s="58" t="s">
        <v>13</v>
      </c>
      <c r="D8" s="58"/>
      <c r="E8" s="58"/>
      <c r="F8" s="58"/>
      <c r="G8" s="58"/>
    </row>
    <row r="9" spans="1:7" s="3" customFormat="1" ht="43.2" x14ac:dyDescent="0.3">
      <c r="A9" s="58"/>
      <c r="B9" s="58"/>
      <c r="C9" s="13" t="s">
        <v>9</v>
      </c>
      <c r="D9" s="28" t="s">
        <v>27</v>
      </c>
      <c r="E9" s="13" t="s">
        <v>10</v>
      </c>
      <c r="F9" s="28" t="s">
        <v>28</v>
      </c>
      <c r="G9" s="28" t="s">
        <v>29</v>
      </c>
    </row>
    <row r="10" spans="1:7" x14ac:dyDescent="0.3">
      <c r="A10" s="12" t="s">
        <v>17</v>
      </c>
      <c r="B10" s="11">
        <f>'RESULT_JUL 2020'!D9</f>
        <v>0.92307692307692313</v>
      </c>
      <c r="C10" s="11">
        <f>'RESULT_JUL 2020'!D12</f>
        <v>0.75</v>
      </c>
      <c r="D10" s="11">
        <f>'RESULT_JUL 2020'!D13</f>
        <v>0.90625</v>
      </c>
      <c r="E10" s="11">
        <f>'RESULT_JUL 2020'!D14</f>
        <v>0.90909090909090906</v>
      </c>
      <c r="F10" s="11">
        <f>'RESULT_JUL 2020'!D15</f>
        <v>1</v>
      </c>
      <c r="G10" s="11">
        <f>'RESULT_JUL 2020'!D16</f>
        <v>0.94</v>
      </c>
    </row>
    <row r="11" spans="1:7" x14ac:dyDescent="0.3">
      <c r="A11" s="12" t="s">
        <v>18</v>
      </c>
      <c r="B11" s="11">
        <f>'RESULT_AGO 2020'!D7</f>
        <v>0.92708333333333337</v>
      </c>
      <c r="C11" s="11">
        <f>'RESULT_AGO 2020'!D10</f>
        <v>0.75</v>
      </c>
      <c r="D11" s="11">
        <f>'RESULT_AGO 2020'!D11</f>
        <v>0.91176470588235292</v>
      </c>
      <c r="E11" s="11">
        <f>'RESULT_AGO 2020'!D12</f>
        <v>0.95454545454545459</v>
      </c>
      <c r="F11" s="11">
        <f>'RESULT_AGO 2020'!D13</f>
        <v>1</v>
      </c>
      <c r="G11" s="11">
        <f>'RESULT_AGO 2020'!D14</f>
        <v>0.94</v>
      </c>
    </row>
    <row r="12" spans="1:7" x14ac:dyDescent="0.3">
      <c r="A12" s="12" t="s">
        <v>19</v>
      </c>
      <c r="B12" s="11">
        <f>'RESULT_SEP 2020'!D7</f>
        <v>0.9</v>
      </c>
      <c r="C12" s="11">
        <f>'RESULT_SEP 2020'!D10</f>
        <v>0.5</v>
      </c>
      <c r="D12" s="11">
        <f>'RESULT_SEP 2020'!D11</f>
        <v>0.90476190476190477</v>
      </c>
      <c r="E12" s="11">
        <f>'RESULT_SEP 2020'!D12</f>
        <v>0.89655172413793105</v>
      </c>
      <c r="F12" s="11">
        <f>'RESULT_SEP 2020'!D13</f>
        <v>0.9375</v>
      </c>
      <c r="G12" s="11">
        <f>'RESULT_SEP 2020'!D14</f>
        <v>1</v>
      </c>
    </row>
    <row r="13" spans="1:7" x14ac:dyDescent="0.3">
      <c r="A13" s="12" t="s">
        <v>20</v>
      </c>
      <c r="B13" s="11">
        <f>'RESULT_OCT 2020'!D7</f>
        <v>0.9</v>
      </c>
      <c r="C13" s="11">
        <f>'RESULT_OCT 2020'!D10</f>
        <v>0.8</v>
      </c>
      <c r="D13" s="11">
        <f>'RESULT_OCT 2020'!D11</f>
        <v>0.95</v>
      </c>
      <c r="E13" s="11">
        <f>'RESULT_OCT 2020'!D12</f>
        <v>0.9</v>
      </c>
      <c r="F13" s="11">
        <f>'RESULT_OCT 2020'!D13</f>
        <v>0.92</v>
      </c>
      <c r="G13" s="11">
        <f>'RESULT_OCT 2020'!D14</f>
        <v>0.91</v>
      </c>
    </row>
    <row r="14" spans="1:7" x14ac:dyDescent="0.3">
      <c r="A14" s="12" t="s">
        <v>21</v>
      </c>
      <c r="B14" s="11"/>
      <c r="C14" s="11"/>
      <c r="D14" s="11"/>
      <c r="E14" s="11"/>
      <c r="F14" s="11"/>
      <c r="G14" s="11"/>
    </row>
    <row r="15" spans="1:7" x14ac:dyDescent="0.3">
      <c r="A15" s="12" t="s">
        <v>22</v>
      </c>
      <c r="B15" s="11"/>
      <c r="C15" s="11"/>
      <c r="D15" s="11"/>
      <c r="E15" s="11"/>
      <c r="F15" s="11"/>
      <c r="G15" s="11"/>
    </row>
  </sheetData>
  <mergeCells count="8">
    <mergeCell ref="A2:G2"/>
    <mergeCell ref="A3:G3"/>
    <mergeCell ref="A4:G4"/>
    <mergeCell ref="A5:G5"/>
    <mergeCell ref="B8:B9"/>
    <mergeCell ref="A8:A9"/>
    <mergeCell ref="A7:G7"/>
    <mergeCell ref="C8:G8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RESULT_JUL 2020</vt:lpstr>
      <vt:lpstr>RESULT_AGO 2020</vt:lpstr>
      <vt:lpstr>RESULT_SEP 2020</vt:lpstr>
      <vt:lpstr>RESULT_OCT 2020</vt:lpstr>
      <vt:lpstr>Resumen_2020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2020-11-13T15:30:09Z</dcterms:modified>
</cp:coreProperties>
</file>